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lauraledesmarodriguez/Downloads/"/>
    </mc:Choice>
  </mc:AlternateContent>
  <bookViews>
    <workbookView xWindow="300" yWindow="460" windowWidth="24960" windowHeight="13720" tabRatio="500" activeTab="1"/>
  </bookViews>
  <sheets>
    <sheet name="Datos Facebook Insights" sheetId="2" r:id="rId1"/>
    <sheet name="Cálculo de alcance a 30-31 días" sheetId="1" r:id="rId2"/>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4" i="1" l="1"/>
  <c r="E13" i="1"/>
  <c r="E10" i="1"/>
  <c r="E7" i="1"/>
  <c r="C7" i="1"/>
  <c r="A7" i="1"/>
  <c r="A10" i="1"/>
  <c r="A13" i="1"/>
  <c r="C10" i="1"/>
  <c r="C13" i="1"/>
  <c r="E4" i="1"/>
  <c r="C4" i="1"/>
  <c r="B33" i="2"/>
  <c r="A4" i="1"/>
</calcChain>
</file>

<file path=xl/sharedStrings.xml><?xml version="1.0" encoding="utf-8"?>
<sst xmlns="http://schemas.openxmlformats.org/spreadsheetml/2006/main" count="18" uniqueCount="18">
  <si>
    <t>Cálculo aproximado del alcance a 30/31 días</t>
  </si>
  <si>
    <t>Media del alcance diario</t>
  </si>
  <si>
    <t>Media del alcance a 28 días</t>
  </si>
  <si>
    <t>Día 29
 (alcance diario)</t>
  </si>
  <si>
    <t>Día 30
 (alcance diario)</t>
  </si>
  <si>
    <t>Día 31
 (alcance diario)</t>
  </si>
  <si>
    <t>Total alcance a 28 días</t>
  </si>
  <si>
    <t>Total alcance a 30/31 días</t>
  </si>
  <si>
    <t>Día 30
 (alcance a 28 días)</t>
  </si>
  <si>
    <t>Día 31
 (alcance a 28 días)</t>
  </si>
  <si>
    <t>Alcance total por día</t>
  </si>
  <si>
    <t>Alcance total en 28 días</t>
  </si>
  <si>
    <t>Multiplicador del día 29</t>
  </si>
  <si>
    <t>Usuarios únicos estimados a día 29
 (alcance a 28 días)</t>
  </si>
  <si>
    <t>Usuarios únicos estimados a día 30
 (alcance a 28 días)</t>
  </si>
  <si>
    <t>Usuarios únicos estimados a día 31
 (alcance a 28 días)</t>
  </si>
  <si>
    <r>
      <rPr>
        <b/>
        <sz val="12"/>
        <color theme="1"/>
        <rFont val="Calibri"/>
        <family val="2"/>
        <scheme val="minor"/>
      </rPr>
      <t xml:space="preserve">Modo de empleo: 
</t>
    </r>
    <r>
      <rPr>
        <sz val="12"/>
        <color theme="1"/>
        <rFont val="Calibri"/>
        <family val="2"/>
        <scheme val="minor"/>
      </rPr>
      <t xml:space="preserve">1. Descárgate Facebook Insights a nivel de página del periodo que quieras analizar.
2. Copia y pega los datos de alcance total por día, desde el día 1 hasta el día 31.
3. Copia y pega los datos del alcance total en 28 días, desde el día 1 hasta el día 31.
4. La celda 33B es un sumatorio de los alcances diarios, la cifra es más alta porque está duplicando los usuarios alcanzados de un día para otro.
5. La celda 33C es el número de usuarios alcanzados a día 28 del mes. La cifra es inferior que la suma de los diarios porque no se están contando los usuarios duplicados a lo largo de todo el mes.
</t>
    </r>
    <r>
      <rPr>
        <sz val="12"/>
        <color theme="1"/>
        <rFont val="Calibri"/>
        <family val="2"/>
        <scheme val="minor"/>
      </rPr>
      <t xml:space="preserve">
</t>
    </r>
  </si>
  <si>
    <r>
      <rPr>
        <b/>
        <sz val="12"/>
        <color theme="1"/>
        <rFont val="Calibri"/>
        <family val="2"/>
        <scheme val="minor"/>
      </rPr>
      <t xml:space="preserve">Glosario: 
</t>
    </r>
    <r>
      <rPr>
        <b/>
        <u/>
        <sz val="12"/>
        <color theme="1"/>
        <rFont val="Calibri (Cuerpo)"/>
      </rPr>
      <t>Media del alcance diario</t>
    </r>
    <r>
      <rPr>
        <sz val="12"/>
        <color theme="1"/>
        <rFont val="Calibri"/>
        <family val="2"/>
        <scheme val="minor"/>
      </rPr>
      <t xml:space="preserve">: Es la suma del calcance diario de cada uno de los días del mes dividido entre los días del mes.
</t>
    </r>
    <r>
      <rPr>
        <b/>
        <u/>
        <sz val="12"/>
        <color theme="1"/>
        <rFont val="Calibri (Cuerpo)"/>
      </rPr>
      <t xml:space="preserve">
Media del alcance a 28 días: </t>
    </r>
    <r>
      <rPr>
        <sz val="12"/>
        <color theme="1"/>
        <rFont val="Calibri (Cuerpo)"/>
      </rPr>
      <t xml:space="preserve">Es el alcance a 28 días, correspondiente al día 28 del mes, dividido entre 28.
</t>
    </r>
    <r>
      <rPr>
        <b/>
        <u/>
        <sz val="12"/>
        <color theme="1"/>
        <rFont val="Calibri (Cuerpo)"/>
      </rPr>
      <t>Multiplicador del día 29:</t>
    </r>
    <r>
      <rPr>
        <sz val="12"/>
        <color theme="1"/>
        <rFont val="Calibri (Cuerpo)"/>
      </rPr>
      <t xml:space="preserve"> Es la diferencia entre el alcance diario del día 29, respecto a la media de alcance diario.
</t>
    </r>
    <r>
      <rPr>
        <b/>
        <u/>
        <sz val="12"/>
        <color theme="1"/>
        <rFont val="Calibri (Cuerpo)"/>
      </rPr>
      <t xml:space="preserve">
Usuarios únicos estimados a día 29:</t>
    </r>
    <r>
      <rPr>
        <sz val="12"/>
        <color theme="1"/>
        <rFont val="Calibri (Cuerpo)"/>
      </rPr>
      <t xml:space="preserve"> Es la media del alcance a 28 días multiplicado por la diferencia entre el alcance diario de ese día y su media. Entendemos que la proporción se mantiene también en las cifras de alcance a 28 días.
</t>
    </r>
    <r>
      <rPr>
        <b/>
        <u/>
        <sz val="12"/>
        <color theme="1"/>
        <rFont val="Calibri (Cuerpo)"/>
      </rPr>
      <t>Total alcance a 30/31 días:</t>
    </r>
    <r>
      <rPr>
        <sz val="12"/>
        <color theme="1"/>
        <rFont val="Calibri (Cuerpo)"/>
      </rPr>
      <t xml:space="preserve"> Es la suma del total del alcance a 28 días, teniendo en cuenta también el alcance proporcional de los días 29, 30 y 31.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</si>
</sst>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1"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0"/>
      <name val="Verdana"/>
    </font>
    <font>
      <b/>
      <sz val="10"/>
      <name val="Verdana"/>
    </font>
    <font>
      <b/>
      <sz val="12"/>
      <color rgb="FFFF0000"/>
      <name val="Calibri"/>
      <scheme val="minor"/>
    </font>
    <font>
      <b/>
      <sz val="10"/>
      <color rgb="FFFF0000"/>
      <name val="Verdana"/>
    </font>
    <font>
      <b/>
      <u/>
      <sz val="12"/>
      <color theme="1"/>
      <name val="Calibri (Cuerpo)"/>
    </font>
    <font>
      <sz val="12"/>
      <color theme="1"/>
      <name val="Calibri (Cuerpo)"/>
    </font>
  </fonts>
  <fills count="6">
    <fill>
      <patternFill patternType="none"/>
    </fill>
    <fill>
      <patternFill patternType="gray125"/>
    </fill>
    <fill>
      <patternFill patternType="solid">
        <fgColor theme="2" tint="-0.49998474074526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0" fillId="0" borderId="0" xfId="0" applyAlignment="1">
      <alignment horizontal="center"/>
    </xf>
    <xf numFmtId="0" fontId="4" fillId="2" borderId="0" xfId="0" applyFont="1" applyFill="1" applyAlignment="1">
      <alignment horizontal="center"/>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43" fontId="3" fillId="0" borderId="1" xfId="0" applyNumberFormat="1" applyFont="1" applyBorder="1"/>
    <xf numFmtId="43" fontId="3" fillId="0" borderId="1" xfId="1" applyFont="1" applyBorder="1"/>
    <xf numFmtId="43" fontId="0" fillId="0" borderId="0" xfId="0" applyNumberFormat="1"/>
    <xf numFmtId="43" fontId="6" fillId="0" borderId="1" xfId="1" applyFont="1" applyFill="1" applyBorder="1" applyAlignment="1" applyProtection="1">
      <alignment horizontal="right"/>
    </xf>
    <xf numFmtId="0" fontId="3" fillId="0" borderId="0" xfId="0" applyFont="1"/>
    <xf numFmtId="0" fontId="0" fillId="5" borderId="2" xfId="0" applyFill="1" applyBorder="1" applyAlignment="1">
      <alignment horizontal="center" wrapText="1"/>
    </xf>
    <xf numFmtId="0" fontId="0" fillId="5" borderId="3" xfId="0" applyFill="1" applyBorder="1" applyAlignment="1">
      <alignment horizontal="center" wrapText="1"/>
    </xf>
    <xf numFmtId="0" fontId="0" fillId="5" borderId="4" xfId="0" applyFill="1" applyBorder="1" applyAlignment="1">
      <alignment horizontal="center" wrapText="1"/>
    </xf>
    <xf numFmtId="0" fontId="0" fillId="5" borderId="5" xfId="0" applyFill="1" applyBorder="1" applyAlignment="1">
      <alignment horizontal="center" wrapText="1"/>
    </xf>
    <xf numFmtId="0" fontId="0" fillId="5" borderId="0" xfId="0" applyFill="1" applyBorder="1" applyAlignment="1">
      <alignment horizontal="center" wrapText="1"/>
    </xf>
    <xf numFmtId="0" fontId="0" fillId="5" borderId="6" xfId="0" applyFill="1" applyBorder="1" applyAlignment="1">
      <alignment horizontal="center" wrapText="1"/>
    </xf>
    <xf numFmtId="0" fontId="0" fillId="5" borderId="7" xfId="0" applyFill="1" applyBorder="1" applyAlignment="1">
      <alignment horizontal="center" wrapText="1"/>
    </xf>
    <xf numFmtId="0" fontId="0" fillId="5" borderId="8" xfId="0" applyFill="1" applyBorder="1" applyAlignment="1">
      <alignment horizontal="center" wrapText="1"/>
    </xf>
    <xf numFmtId="0" fontId="0" fillId="5" borderId="9" xfId="0" applyFill="1" applyBorder="1" applyAlignment="1">
      <alignment horizontal="center" wrapText="1"/>
    </xf>
    <xf numFmtId="0" fontId="2" fillId="2" borderId="0" xfId="0" applyFont="1" applyFill="1" applyAlignment="1">
      <alignment horizontal="center"/>
    </xf>
    <xf numFmtId="1" fontId="5" fillId="0" borderId="0" xfId="0" applyNumberFormat="1" applyFont="1" applyFill="1" applyBorder="1" applyAlignment="1" applyProtection="1">
      <alignment horizontal="center"/>
    </xf>
    <xf numFmtId="1" fontId="6" fillId="0" borderId="0" xfId="0" applyNumberFormat="1" applyFont="1" applyFill="1" applyBorder="1" applyAlignment="1" applyProtection="1">
      <alignment horizontal="center"/>
    </xf>
    <xf numFmtId="14" fontId="3" fillId="0" borderId="0" xfId="0" applyNumberFormat="1" applyFont="1"/>
    <xf numFmtId="43" fontId="7" fillId="0" borderId="0" xfId="1" applyFont="1" applyAlignment="1">
      <alignment horizontal="center" vertical="center"/>
    </xf>
    <xf numFmtId="43" fontId="8" fillId="0" borderId="0" xfId="1" applyFont="1" applyFill="1" applyBorder="1" applyAlignment="1" applyProtection="1">
      <alignment horizontal="center"/>
    </xf>
    <xf numFmtId="0" fontId="0" fillId="0" borderId="0" xfId="0" applyFill="1" applyBorder="1" applyAlignment="1">
      <alignment wrapText="1"/>
    </xf>
  </cellXfs>
  <cellStyles count="2">
    <cellStyle name="Millares" xfId="1" builtinId="3"/>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5" workbookViewId="0">
      <selection activeCell="B32" sqref="B32"/>
    </sheetView>
  </sheetViews>
  <sheetFormatPr baseColWidth="10" defaultRowHeight="16" x14ac:dyDescent="0.2"/>
  <cols>
    <col min="2" max="2" width="24.1640625" style="1" customWidth="1"/>
    <col min="3" max="3" width="26.5" style="1" customWidth="1"/>
  </cols>
  <sheetData>
    <row r="1" spans="1:9" x14ac:dyDescent="0.2">
      <c r="B1" s="20" t="s">
        <v>10</v>
      </c>
      <c r="C1" s="20" t="s">
        <v>11</v>
      </c>
    </row>
    <row r="2" spans="1:9" x14ac:dyDescent="0.2">
      <c r="A2" s="23">
        <v>42736</v>
      </c>
      <c r="B2" s="21">
        <v>295469</v>
      </c>
      <c r="C2" s="21">
        <v>1175819</v>
      </c>
    </row>
    <row r="3" spans="1:9" x14ac:dyDescent="0.2">
      <c r="A3" s="23">
        <v>42737</v>
      </c>
      <c r="B3" s="21">
        <v>371330</v>
      </c>
      <c r="C3" s="21">
        <v>1376467</v>
      </c>
      <c r="E3" s="11" t="s">
        <v>16</v>
      </c>
      <c r="F3" s="12"/>
      <c r="G3" s="12"/>
      <c r="H3" s="12"/>
      <c r="I3" s="13"/>
    </row>
    <row r="4" spans="1:9" x14ac:dyDescent="0.2">
      <c r="A4" s="23">
        <v>42738</v>
      </c>
      <c r="B4" s="21">
        <v>411747</v>
      </c>
      <c r="C4" s="21">
        <v>1568723</v>
      </c>
      <c r="E4" s="14"/>
      <c r="F4" s="15"/>
      <c r="G4" s="15"/>
      <c r="H4" s="15"/>
      <c r="I4" s="16"/>
    </row>
    <row r="5" spans="1:9" x14ac:dyDescent="0.2">
      <c r="A5" s="23">
        <v>42739</v>
      </c>
      <c r="B5" s="21">
        <v>399225</v>
      </c>
      <c r="C5" s="21">
        <v>1723969</v>
      </c>
      <c r="E5" s="14"/>
      <c r="F5" s="15"/>
      <c r="G5" s="15"/>
      <c r="H5" s="15"/>
      <c r="I5" s="16"/>
    </row>
    <row r="6" spans="1:9" x14ac:dyDescent="0.2">
      <c r="A6" s="23">
        <v>42740</v>
      </c>
      <c r="B6" s="21">
        <v>410688</v>
      </c>
      <c r="C6" s="21">
        <v>1848261</v>
      </c>
      <c r="E6" s="14"/>
      <c r="F6" s="15"/>
      <c r="G6" s="15"/>
      <c r="H6" s="15"/>
      <c r="I6" s="16"/>
    </row>
    <row r="7" spans="1:9" x14ac:dyDescent="0.2">
      <c r="A7" s="23">
        <v>42741</v>
      </c>
      <c r="B7" s="21">
        <v>422376</v>
      </c>
      <c r="C7" s="21">
        <v>1971722</v>
      </c>
      <c r="E7" s="14"/>
      <c r="F7" s="15"/>
      <c r="G7" s="15"/>
      <c r="H7" s="15"/>
      <c r="I7" s="16"/>
    </row>
    <row r="8" spans="1:9" x14ac:dyDescent="0.2">
      <c r="A8" s="23">
        <v>42742</v>
      </c>
      <c r="B8" s="21">
        <v>367999</v>
      </c>
      <c r="C8" s="21">
        <v>2051825</v>
      </c>
      <c r="E8" s="14"/>
      <c r="F8" s="15"/>
      <c r="G8" s="15"/>
      <c r="H8" s="15"/>
      <c r="I8" s="16"/>
    </row>
    <row r="9" spans="1:9" x14ac:dyDescent="0.2">
      <c r="A9" s="23">
        <v>42743</v>
      </c>
      <c r="B9" s="21">
        <v>397428</v>
      </c>
      <c r="C9" s="21">
        <v>2179125</v>
      </c>
      <c r="E9" s="14"/>
      <c r="F9" s="15"/>
      <c r="G9" s="15"/>
      <c r="H9" s="15"/>
      <c r="I9" s="16"/>
    </row>
    <row r="10" spans="1:9" x14ac:dyDescent="0.2">
      <c r="A10" s="23">
        <v>42744</v>
      </c>
      <c r="B10" s="21">
        <v>479833</v>
      </c>
      <c r="C10" s="21">
        <v>2264836</v>
      </c>
      <c r="E10" s="14"/>
      <c r="F10" s="15"/>
      <c r="G10" s="15"/>
      <c r="H10" s="15"/>
      <c r="I10" s="16"/>
    </row>
    <row r="11" spans="1:9" x14ac:dyDescent="0.2">
      <c r="A11" s="23">
        <v>42745</v>
      </c>
      <c r="B11" s="21">
        <v>420207</v>
      </c>
      <c r="C11" s="21">
        <v>2343653</v>
      </c>
      <c r="E11" s="14"/>
      <c r="F11" s="15"/>
      <c r="G11" s="15"/>
      <c r="H11" s="15"/>
      <c r="I11" s="16"/>
    </row>
    <row r="12" spans="1:9" x14ac:dyDescent="0.2">
      <c r="A12" s="23">
        <v>42746</v>
      </c>
      <c r="B12" s="21">
        <v>407100</v>
      </c>
      <c r="C12" s="21">
        <v>2409112</v>
      </c>
      <c r="E12" s="14"/>
      <c r="F12" s="15"/>
      <c r="G12" s="15"/>
      <c r="H12" s="15"/>
      <c r="I12" s="16"/>
    </row>
    <row r="13" spans="1:9" x14ac:dyDescent="0.2">
      <c r="A13" s="23">
        <v>42747</v>
      </c>
      <c r="B13" s="21">
        <v>426088</v>
      </c>
      <c r="C13" s="21">
        <v>2498843</v>
      </c>
      <c r="E13" s="14"/>
      <c r="F13" s="15"/>
      <c r="G13" s="15"/>
      <c r="H13" s="15"/>
      <c r="I13" s="16"/>
    </row>
    <row r="14" spans="1:9" x14ac:dyDescent="0.2">
      <c r="A14" s="23">
        <v>42748</v>
      </c>
      <c r="B14" s="21">
        <v>401414</v>
      </c>
      <c r="C14" s="21">
        <v>2550035</v>
      </c>
      <c r="E14" s="14"/>
      <c r="F14" s="15"/>
      <c r="G14" s="15"/>
      <c r="H14" s="15"/>
      <c r="I14" s="16"/>
    </row>
    <row r="15" spans="1:9" x14ac:dyDescent="0.2">
      <c r="A15" s="23">
        <v>42749</v>
      </c>
      <c r="B15" s="21">
        <v>383211</v>
      </c>
      <c r="C15" s="21">
        <v>2616430</v>
      </c>
      <c r="E15" s="14"/>
      <c r="F15" s="15"/>
      <c r="G15" s="15"/>
      <c r="H15" s="15"/>
      <c r="I15" s="16"/>
    </row>
    <row r="16" spans="1:9" x14ac:dyDescent="0.2">
      <c r="A16" s="23">
        <v>42750</v>
      </c>
      <c r="B16" s="21">
        <v>424725</v>
      </c>
      <c r="C16" s="21">
        <v>2688015</v>
      </c>
      <c r="E16" s="14"/>
      <c r="F16" s="15"/>
      <c r="G16" s="15"/>
      <c r="H16" s="15"/>
      <c r="I16" s="16"/>
    </row>
    <row r="17" spans="1:9" x14ac:dyDescent="0.2">
      <c r="A17" s="23">
        <v>42751</v>
      </c>
      <c r="B17" s="21">
        <v>513230</v>
      </c>
      <c r="C17" s="21">
        <v>2786994</v>
      </c>
      <c r="E17" s="14"/>
      <c r="F17" s="15"/>
      <c r="G17" s="15"/>
      <c r="H17" s="15"/>
      <c r="I17" s="16"/>
    </row>
    <row r="18" spans="1:9" x14ac:dyDescent="0.2">
      <c r="A18" s="23">
        <v>42752</v>
      </c>
      <c r="B18" s="21">
        <v>505775</v>
      </c>
      <c r="C18" s="21">
        <v>2873743</v>
      </c>
      <c r="E18" s="14"/>
      <c r="F18" s="15"/>
      <c r="G18" s="15"/>
      <c r="H18" s="15"/>
      <c r="I18" s="16"/>
    </row>
    <row r="19" spans="1:9" x14ac:dyDescent="0.2">
      <c r="A19" s="23">
        <v>42753</v>
      </c>
      <c r="B19" s="21">
        <v>622639</v>
      </c>
      <c r="C19" s="21">
        <v>2987130</v>
      </c>
      <c r="E19" s="14"/>
      <c r="F19" s="15"/>
      <c r="G19" s="15"/>
      <c r="H19" s="15"/>
      <c r="I19" s="16"/>
    </row>
    <row r="20" spans="1:9" x14ac:dyDescent="0.2">
      <c r="A20" s="23">
        <v>42754</v>
      </c>
      <c r="B20" s="21">
        <v>658177</v>
      </c>
      <c r="C20" s="21">
        <v>3103910</v>
      </c>
      <c r="E20" s="14"/>
      <c r="F20" s="15"/>
      <c r="G20" s="15"/>
      <c r="H20" s="15"/>
      <c r="I20" s="16"/>
    </row>
    <row r="21" spans="1:9" x14ac:dyDescent="0.2">
      <c r="A21" s="23">
        <v>42755</v>
      </c>
      <c r="B21" s="21">
        <v>411570</v>
      </c>
      <c r="C21" s="21">
        <v>3187781</v>
      </c>
      <c r="E21" s="17"/>
      <c r="F21" s="18"/>
      <c r="G21" s="18"/>
      <c r="H21" s="18"/>
      <c r="I21" s="19"/>
    </row>
    <row r="22" spans="1:9" x14ac:dyDescent="0.2">
      <c r="A22" s="23">
        <v>42756</v>
      </c>
      <c r="B22" s="21">
        <v>315016</v>
      </c>
      <c r="C22" s="21">
        <v>3232474</v>
      </c>
    </row>
    <row r="23" spans="1:9" x14ac:dyDescent="0.2">
      <c r="A23" s="23">
        <v>42757</v>
      </c>
      <c r="B23" s="21">
        <v>357103</v>
      </c>
      <c r="C23" s="21">
        <v>3257709</v>
      </c>
    </row>
    <row r="24" spans="1:9" x14ac:dyDescent="0.2">
      <c r="A24" s="23">
        <v>42758</v>
      </c>
      <c r="B24" s="21">
        <v>375395</v>
      </c>
      <c r="C24" s="21">
        <v>3337625</v>
      </c>
    </row>
    <row r="25" spans="1:9" x14ac:dyDescent="0.2">
      <c r="A25" s="23">
        <v>42759</v>
      </c>
      <c r="B25" s="21">
        <v>343523</v>
      </c>
      <c r="C25" s="21">
        <v>3364485</v>
      </c>
    </row>
    <row r="26" spans="1:9" x14ac:dyDescent="0.2">
      <c r="A26" s="23">
        <v>42760</v>
      </c>
      <c r="B26" s="21">
        <v>348664</v>
      </c>
      <c r="C26" s="21">
        <v>3386144</v>
      </c>
    </row>
    <row r="27" spans="1:9" x14ac:dyDescent="0.2">
      <c r="A27" s="23">
        <v>42761</v>
      </c>
      <c r="B27" s="21">
        <v>342696</v>
      </c>
      <c r="C27" s="21">
        <v>3381911</v>
      </c>
    </row>
    <row r="28" spans="1:9" x14ac:dyDescent="0.2">
      <c r="A28" s="23">
        <v>42762</v>
      </c>
      <c r="B28" s="21">
        <v>342315</v>
      </c>
      <c r="C28" s="21">
        <v>3412193</v>
      </c>
    </row>
    <row r="29" spans="1:9" x14ac:dyDescent="0.2">
      <c r="A29" s="23">
        <v>42763</v>
      </c>
      <c r="B29" s="21">
        <v>299119</v>
      </c>
      <c r="C29" s="22">
        <v>3405274</v>
      </c>
    </row>
    <row r="30" spans="1:9" x14ac:dyDescent="0.2">
      <c r="A30" s="23">
        <v>42764</v>
      </c>
      <c r="B30" s="21">
        <v>330429</v>
      </c>
      <c r="C30" s="21">
        <v>3398732</v>
      </c>
    </row>
    <row r="31" spans="1:9" x14ac:dyDescent="0.2">
      <c r="A31" s="23">
        <v>42765</v>
      </c>
      <c r="B31" s="21">
        <v>290210</v>
      </c>
      <c r="C31" s="21">
        <v>3360587</v>
      </c>
    </row>
    <row r="32" spans="1:9" x14ac:dyDescent="0.2">
      <c r="A32" s="23">
        <v>42766</v>
      </c>
      <c r="B32" s="21">
        <v>55376</v>
      </c>
      <c r="C32" s="21">
        <v>3333502</v>
      </c>
    </row>
    <row r="33" spans="1:3" x14ac:dyDescent="0.2">
      <c r="A33" s="10"/>
      <c r="B33" s="24">
        <f>SUM(B2:B31)</f>
        <v>12074701</v>
      </c>
      <c r="C33" s="25">
        <v>3405274</v>
      </c>
    </row>
  </sheetData>
  <mergeCells count="1">
    <mergeCell ref="E3:I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workbookViewId="0">
      <selection activeCell="A7" sqref="A7"/>
    </sheetView>
  </sheetViews>
  <sheetFormatPr baseColWidth="10" defaultRowHeight="16" x14ac:dyDescent="0.2"/>
  <cols>
    <col min="1" max="1" width="17" customWidth="1"/>
    <col min="2" max="2" width="7.5" customWidth="1"/>
    <col min="3" max="3" width="16.5" customWidth="1"/>
    <col min="4" max="4" width="6.83203125" customWidth="1"/>
    <col min="5" max="5" width="17.6640625" customWidth="1"/>
    <col min="7" max="7" width="17.83203125" customWidth="1"/>
  </cols>
  <sheetData>
    <row r="1" spans="1:13" x14ac:dyDescent="0.2">
      <c r="A1" s="2" t="s">
        <v>0</v>
      </c>
      <c r="B1" s="2"/>
      <c r="C1" s="2"/>
      <c r="D1" s="2"/>
      <c r="E1" s="2"/>
      <c r="F1" s="2"/>
      <c r="G1" s="2"/>
    </row>
    <row r="2" spans="1:13" ht="16" customHeight="1" x14ac:dyDescent="0.2">
      <c r="I2" s="11" t="s">
        <v>17</v>
      </c>
      <c r="J2" s="12"/>
      <c r="K2" s="12"/>
      <c r="L2" s="12"/>
      <c r="M2" s="13"/>
    </row>
    <row r="3" spans="1:13" ht="37" customHeight="1" x14ac:dyDescent="0.2">
      <c r="A3" s="3" t="s">
        <v>1</v>
      </c>
      <c r="C3" s="3" t="s">
        <v>2</v>
      </c>
      <c r="E3" s="5" t="s">
        <v>6</v>
      </c>
      <c r="G3" s="5" t="s">
        <v>7</v>
      </c>
      <c r="I3" s="14"/>
      <c r="J3" s="15"/>
      <c r="K3" s="15"/>
      <c r="L3" s="15"/>
      <c r="M3" s="16"/>
    </row>
    <row r="4" spans="1:13" x14ac:dyDescent="0.2">
      <c r="A4" s="7">
        <f>('Datos Facebook Insights'!B33/30)</f>
        <v>402490.03333333333</v>
      </c>
      <c r="C4" s="6">
        <f>E4/28</f>
        <v>121616.92857142857</v>
      </c>
      <c r="E4" s="6">
        <f>'Datos Facebook Insights'!C33</f>
        <v>3405274</v>
      </c>
      <c r="G4" s="6">
        <f>E4+A13+C13+E13</f>
        <v>3648183.1130724717</v>
      </c>
      <c r="I4" s="14"/>
      <c r="J4" s="15"/>
      <c r="K4" s="15"/>
      <c r="L4" s="15"/>
      <c r="M4" s="16"/>
    </row>
    <row r="5" spans="1:13" x14ac:dyDescent="0.2">
      <c r="I5" s="14"/>
      <c r="J5" s="15"/>
      <c r="K5" s="15"/>
      <c r="L5" s="15"/>
      <c r="M5" s="16"/>
    </row>
    <row r="6" spans="1:13" ht="32" x14ac:dyDescent="0.2">
      <c r="A6" s="4" t="s">
        <v>3</v>
      </c>
      <c r="C6" s="4" t="s">
        <v>4</v>
      </c>
      <c r="E6" s="4" t="s">
        <v>5</v>
      </c>
      <c r="I6" s="14"/>
      <c r="J6" s="15"/>
      <c r="K6" s="15"/>
      <c r="L6" s="15"/>
      <c r="M6" s="16"/>
    </row>
    <row r="7" spans="1:13" x14ac:dyDescent="0.2">
      <c r="A7" s="9">
        <f>'Datos Facebook Insights'!B30</f>
        <v>330429</v>
      </c>
      <c r="C7" s="9">
        <f>'Datos Facebook Insights'!B31</f>
        <v>290210</v>
      </c>
      <c r="E7" s="7">
        <f>'Datos Facebook Insights'!B32</f>
        <v>55376</v>
      </c>
      <c r="I7" s="14"/>
      <c r="J7" s="15"/>
      <c r="K7" s="15"/>
      <c r="L7" s="15"/>
      <c r="M7" s="16"/>
    </row>
    <row r="8" spans="1:13" x14ac:dyDescent="0.2">
      <c r="I8" s="14"/>
      <c r="J8" s="15"/>
      <c r="K8" s="15"/>
      <c r="L8" s="15"/>
      <c r="M8" s="16"/>
    </row>
    <row r="9" spans="1:13" ht="32" x14ac:dyDescent="0.2">
      <c r="A9" s="4" t="s">
        <v>12</v>
      </c>
      <c r="C9" s="4" t="s">
        <v>8</v>
      </c>
      <c r="E9" s="4" t="s">
        <v>9</v>
      </c>
      <c r="I9" s="14"/>
      <c r="J9" s="15"/>
      <c r="K9" s="15"/>
      <c r="L9" s="15"/>
      <c r="M9" s="16"/>
    </row>
    <row r="10" spans="1:13" x14ac:dyDescent="0.2">
      <c r="A10" s="6">
        <f>A7/$A4</f>
        <v>0.8209619434882901</v>
      </c>
      <c r="C10" s="6">
        <f>$C7/A4</f>
        <v>0.72103648777721285</v>
      </c>
      <c r="E10" s="6">
        <f>$E7/C4</f>
        <v>0.45533134778581696</v>
      </c>
      <c r="I10" s="14"/>
      <c r="J10" s="15"/>
      <c r="K10" s="15"/>
      <c r="L10" s="15"/>
      <c r="M10" s="16"/>
    </row>
    <row r="11" spans="1:13" x14ac:dyDescent="0.2">
      <c r="I11" s="14"/>
      <c r="J11" s="15"/>
      <c r="K11" s="15"/>
      <c r="L11" s="15"/>
      <c r="M11" s="16"/>
    </row>
    <row r="12" spans="1:13" ht="48" x14ac:dyDescent="0.2">
      <c r="A12" s="4" t="s">
        <v>13</v>
      </c>
      <c r="C12" s="4" t="s">
        <v>14</v>
      </c>
      <c r="E12" s="4" t="s">
        <v>15</v>
      </c>
      <c r="I12" s="14"/>
      <c r="J12" s="15"/>
      <c r="K12" s="15"/>
      <c r="L12" s="15"/>
      <c r="M12" s="16"/>
    </row>
    <row r="13" spans="1:13" x14ac:dyDescent="0.2">
      <c r="A13" s="7">
        <f>C4*A10</f>
        <v>99842.870041076545</v>
      </c>
      <c r="C13" s="7">
        <f>C4*C10</f>
        <v>87690.243031395017</v>
      </c>
      <c r="E13" s="7">
        <f>C4*E10</f>
        <v>55376</v>
      </c>
      <c r="I13" s="14"/>
      <c r="J13" s="15"/>
      <c r="K13" s="15"/>
      <c r="L13" s="15"/>
      <c r="M13" s="16"/>
    </row>
    <row r="14" spans="1:13" x14ac:dyDescent="0.2">
      <c r="I14" s="14"/>
      <c r="J14" s="15"/>
      <c r="K14" s="15"/>
      <c r="L14" s="15"/>
      <c r="M14" s="16"/>
    </row>
    <row r="15" spans="1:13" x14ac:dyDescent="0.2">
      <c r="I15" s="17"/>
      <c r="J15" s="18"/>
      <c r="K15" s="18"/>
      <c r="L15" s="18"/>
      <c r="M15" s="19"/>
    </row>
    <row r="17" spans="5:13" x14ac:dyDescent="0.2">
      <c r="E17" s="8"/>
      <c r="I17" s="26"/>
      <c r="J17" s="26"/>
      <c r="K17" s="26"/>
      <c r="L17" s="26"/>
      <c r="M17" s="26"/>
    </row>
    <row r="18" spans="5:13" x14ac:dyDescent="0.2">
      <c r="I18" s="26"/>
      <c r="J18" s="26"/>
      <c r="K18" s="26"/>
      <c r="L18" s="26"/>
      <c r="M18" s="26"/>
    </row>
    <row r="19" spans="5:13" x14ac:dyDescent="0.2">
      <c r="I19" s="26"/>
      <c r="J19" s="26"/>
      <c r="K19" s="26"/>
      <c r="L19" s="26"/>
      <c r="M19" s="26"/>
    </row>
    <row r="20" spans="5:13" x14ac:dyDescent="0.2">
      <c r="I20" s="26"/>
      <c r="J20" s="26"/>
      <c r="K20" s="26"/>
      <c r="L20" s="26"/>
      <c r="M20" s="26"/>
    </row>
  </sheetData>
  <mergeCells count="2">
    <mergeCell ref="A1:G1"/>
    <mergeCell ref="I2:M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Datos Facebook Insights</vt:lpstr>
      <vt:lpstr>Cálculo de alcance a 30-31 días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Usuario de Microsoft Office</cp:lastModifiedBy>
  <dcterms:created xsi:type="dcterms:W3CDTF">2017-10-25T09:49:51Z</dcterms:created>
  <dcterms:modified xsi:type="dcterms:W3CDTF">2017-10-27T06:46:00Z</dcterms:modified>
</cp:coreProperties>
</file>